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/>
  </bookViews>
  <sheets>
    <sheet name="Протокол 3.06.17" sheetId="4" r:id="rId1"/>
    <sheet name="Протокол 4.06.17" sheetId="5" r:id="rId2"/>
  </sheets>
  <definedNames>
    <definedName name="_xlnm.Print_Area" localSheetId="0">'Протокол 3.06.17'!$A$1:$O$21</definedName>
  </definedNames>
  <calcPr calcId="144525"/>
</workbook>
</file>

<file path=xl/calcChain.xml><?xml version="1.0" encoding="utf-8"?>
<calcChain xmlns="http://schemas.openxmlformats.org/spreadsheetml/2006/main">
  <c r="S21" i="5" l="1"/>
  <c r="S21" i="4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P19" i="5" l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N19" i="5"/>
  <c r="O19" i="5"/>
  <c r="M19" i="5"/>
  <c r="I19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G19" i="5"/>
  <c r="H19" i="5"/>
  <c r="F1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P18" i="5"/>
  <c r="N18" i="5"/>
  <c r="O18" i="5"/>
  <c r="M18" i="5"/>
  <c r="I18" i="5"/>
  <c r="G18" i="5"/>
  <c r="H18" i="5"/>
  <c r="F18" i="5"/>
  <c r="P17" i="5"/>
  <c r="N17" i="5"/>
  <c r="O17" i="5"/>
  <c r="M17" i="5"/>
  <c r="I17" i="5"/>
  <c r="G17" i="5"/>
  <c r="H17" i="5"/>
  <c r="F17" i="5"/>
  <c r="P16" i="5"/>
  <c r="N16" i="5"/>
  <c r="O16" i="5"/>
  <c r="M16" i="5"/>
  <c r="I16" i="5"/>
  <c r="G16" i="5"/>
  <c r="H16" i="5"/>
  <c r="F16" i="5"/>
  <c r="P15" i="5"/>
  <c r="N15" i="5"/>
  <c r="O15" i="5"/>
  <c r="M15" i="5"/>
  <c r="I15" i="5"/>
  <c r="G15" i="5"/>
  <c r="H15" i="5"/>
  <c r="F15" i="5"/>
  <c r="P14" i="5"/>
  <c r="N14" i="5"/>
  <c r="O14" i="5"/>
  <c r="M14" i="5"/>
  <c r="I14" i="5"/>
  <c r="G14" i="5"/>
  <c r="H14" i="5"/>
  <c r="F14" i="5"/>
  <c r="P13" i="5"/>
  <c r="N13" i="5"/>
  <c r="O13" i="5"/>
  <c r="M13" i="5"/>
  <c r="I13" i="5"/>
  <c r="G13" i="5"/>
  <c r="H13" i="5"/>
  <c r="F13" i="5"/>
  <c r="P12" i="5"/>
  <c r="N12" i="5"/>
  <c r="O12" i="5"/>
  <c r="M12" i="5"/>
  <c r="I12" i="5"/>
  <c r="G12" i="5"/>
  <c r="H12" i="5"/>
  <c r="F12" i="5"/>
  <c r="P11" i="5"/>
  <c r="N11" i="5"/>
  <c r="O11" i="5"/>
  <c r="M11" i="5"/>
  <c r="I11" i="5"/>
  <c r="G11" i="5"/>
  <c r="H11" i="5"/>
  <c r="F11" i="5"/>
  <c r="P10" i="5"/>
  <c r="N10" i="5"/>
  <c r="O10" i="5"/>
  <c r="M10" i="5"/>
  <c r="I10" i="5"/>
  <c r="G10" i="5"/>
  <c r="H10" i="5"/>
  <c r="F10" i="5"/>
  <c r="P9" i="5"/>
  <c r="N9" i="5"/>
  <c r="O9" i="5"/>
  <c r="M9" i="5"/>
  <c r="I9" i="5"/>
  <c r="G9" i="5"/>
  <c r="H9" i="5"/>
  <c r="F9" i="5"/>
  <c r="P8" i="5"/>
  <c r="N8" i="5"/>
  <c r="O8" i="5"/>
  <c r="M8" i="5"/>
  <c r="I8" i="5"/>
  <c r="G8" i="5"/>
  <c r="H8" i="5"/>
  <c r="F8" i="5"/>
  <c r="P7" i="5"/>
  <c r="N7" i="5"/>
  <c r="O7" i="5"/>
  <c r="M7" i="5"/>
  <c r="I7" i="5"/>
  <c r="G7" i="5"/>
  <c r="H7" i="5"/>
  <c r="F7" i="5"/>
  <c r="P6" i="5"/>
  <c r="N6" i="5"/>
  <c r="O6" i="5"/>
  <c r="M6" i="5"/>
  <c r="I6" i="5"/>
  <c r="G6" i="5"/>
  <c r="H6" i="5"/>
  <c r="F6" i="5"/>
  <c r="P5" i="5"/>
  <c r="N5" i="5"/>
  <c r="O5" i="5"/>
  <c r="M5" i="5"/>
  <c r="I5" i="5"/>
  <c r="G5" i="5"/>
  <c r="F5" i="5"/>
  <c r="O18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5" i="4"/>
  <c r="C17" i="4"/>
  <c r="D6" i="4"/>
  <c r="D7" i="4"/>
  <c r="D8" i="4"/>
  <c r="D9" i="4"/>
  <c r="D10" i="4"/>
  <c r="D11" i="4"/>
  <c r="D12" i="4"/>
  <c r="D13" i="4"/>
  <c r="D14" i="4"/>
  <c r="D15" i="4"/>
  <c r="D16" i="4"/>
  <c r="D17" i="4"/>
  <c r="G17" i="4"/>
  <c r="F17" i="4"/>
  <c r="I17" i="4"/>
  <c r="K6" i="4"/>
  <c r="K7" i="4"/>
  <c r="K8" i="4"/>
  <c r="K9" i="4"/>
  <c r="K10" i="4"/>
  <c r="K11" i="4"/>
  <c r="K12" i="4"/>
  <c r="K13" i="4"/>
  <c r="K14" i="4"/>
  <c r="K15" i="4"/>
  <c r="K16" i="4"/>
  <c r="K17" i="4"/>
  <c r="N17" i="4"/>
  <c r="M17" i="4"/>
  <c r="C18" i="4"/>
  <c r="D18" i="4"/>
  <c r="G18" i="4"/>
  <c r="F18" i="4"/>
  <c r="I18" i="4"/>
  <c r="K18" i="4"/>
  <c r="N18" i="4"/>
  <c r="M18" i="4"/>
  <c r="C19" i="4"/>
  <c r="D19" i="4"/>
  <c r="G19" i="4"/>
  <c r="F19" i="4"/>
  <c r="I19" i="4"/>
  <c r="K19" i="4"/>
  <c r="N19" i="4"/>
  <c r="M19" i="4"/>
  <c r="C15" i="4"/>
  <c r="G15" i="4"/>
  <c r="F15" i="4"/>
  <c r="I15" i="4"/>
  <c r="N15" i="4"/>
  <c r="M15" i="4"/>
  <c r="P15" i="4"/>
  <c r="C16" i="4"/>
  <c r="G16" i="4"/>
  <c r="F16" i="4"/>
  <c r="I16" i="4"/>
  <c r="N16" i="4"/>
  <c r="M16" i="4"/>
  <c r="P16" i="4"/>
  <c r="P17" i="4"/>
  <c r="C6" i="4"/>
  <c r="C7" i="4"/>
  <c r="C8" i="4"/>
  <c r="C9" i="4"/>
  <c r="C10" i="4"/>
  <c r="G10" i="4"/>
  <c r="F10" i="4"/>
  <c r="I10" i="4"/>
  <c r="N10" i="4"/>
  <c r="M10" i="4"/>
  <c r="P10" i="4"/>
  <c r="C11" i="4"/>
  <c r="G11" i="4"/>
  <c r="F11" i="4"/>
  <c r="I11" i="4"/>
  <c r="N11" i="4"/>
  <c r="M11" i="4"/>
  <c r="P11" i="4"/>
  <c r="C12" i="4"/>
  <c r="G12" i="4"/>
  <c r="F12" i="4"/>
  <c r="I12" i="4"/>
  <c r="N12" i="4"/>
  <c r="M12" i="4"/>
  <c r="P12" i="4"/>
  <c r="C13" i="4"/>
  <c r="G13" i="4"/>
  <c r="F13" i="4"/>
  <c r="I13" i="4"/>
  <c r="N13" i="4"/>
  <c r="M13" i="4"/>
  <c r="P13" i="4"/>
  <c r="C14" i="4"/>
  <c r="G14" i="4"/>
  <c r="F14" i="4"/>
  <c r="I14" i="4"/>
  <c r="N14" i="4"/>
  <c r="M14" i="4"/>
  <c r="P14" i="4"/>
  <c r="I5" i="4"/>
  <c r="N5" i="4"/>
  <c r="P19" i="4"/>
  <c r="P18" i="4"/>
  <c r="P9" i="4"/>
  <c r="P8" i="4"/>
  <c r="P7" i="4"/>
  <c r="P6" i="4"/>
  <c r="P5" i="4"/>
  <c r="M5" i="4"/>
  <c r="G5" i="4"/>
  <c r="I6" i="4"/>
  <c r="I7" i="4"/>
  <c r="I9" i="4"/>
  <c r="I8" i="4"/>
  <c r="N6" i="4"/>
  <c r="G6" i="4"/>
  <c r="H6" i="4"/>
  <c r="M6" i="4"/>
  <c r="N7" i="4"/>
  <c r="F6" i="4"/>
  <c r="G7" i="4"/>
  <c r="M7" i="4"/>
  <c r="N8" i="4"/>
  <c r="F7" i="4"/>
  <c r="G8" i="4"/>
  <c r="M8" i="4"/>
  <c r="N9" i="4"/>
  <c r="F8" i="4"/>
  <c r="G9" i="4"/>
  <c r="M9" i="4"/>
  <c r="F9" i="4"/>
  <c r="F5" i="4"/>
</calcChain>
</file>

<file path=xl/sharedStrings.xml><?xml version="1.0" encoding="utf-8"?>
<sst xmlns="http://schemas.openxmlformats.org/spreadsheetml/2006/main" count="96" uniqueCount="58">
  <si>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</si>
  <si>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</si>
  <si>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</si>
  <si>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</si>
  <si>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</si>
  <si>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</si>
  <si>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</si>
  <si>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</si>
  <si>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</si>
  <si>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</si>
  <si>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</si>
  <si>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</si>
  <si>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</si>
  <si>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</si>
  <si>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</si>
  <si>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</si>
  <si>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</si>
  <si>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НЕТ ШТРАФА*</t>
  </si>
  <si>
    <t>Закарян Кожевников</t>
  </si>
  <si>
    <t>Мосолов Липатов Корниенко И</t>
  </si>
  <si>
    <t>Павлов Бородин Комаров</t>
  </si>
  <si>
    <t>Мовсесян Крючков Одегов</t>
  </si>
  <si>
    <t>Гриненко Силоров Ишков</t>
  </si>
  <si>
    <t>Муравьев Жиляев Досталь</t>
  </si>
  <si>
    <t>Фетисов Кудинов Малаев</t>
  </si>
  <si>
    <t>Филаткин Ал-р Чижиков Ивкин</t>
  </si>
  <si>
    <t>Якупов Макаров Марушко</t>
  </si>
  <si>
    <t>Баитов Вахидов Фролов</t>
  </si>
  <si>
    <t>Сахарцев Дунаев Ермаков</t>
  </si>
  <si>
    <t>Филаткин Ал-й Татаринцев Минаев</t>
  </si>
  <si>
    <t>Осинягов Крылов Петров</t>
  </si>
  <si>
    <t>Ельчанинов Храпков Корниенко В</t>
  </si>
  <si>
    <t>Поздний Гречухин Войницкий</t>
  </si>
  <si>
    <t>ПР</t>
  </si>
  <si>
    <t>НЕТ ШТРАФА**</t>
  </si>
  <si>
    <t>* была остановка игры на 15 минут ввиду града и разрешение продолжить игру группы получили по очереди, были группы которых град не затронул
** группа была дополнительно задержана на 3 минуты при трансфере с 11й на 12ю, т.к. проезд был перекрыт севшим каром судьи</t>
  </si>
  <si>
    <t>Филаткин Ал-й Марушко</t>
  </si>
  <si>
    <t>Кудинов Гречухин Вахидов</t>
  </si>
  <si>
    <t>Мосолов Татаринцев Липатов</t>
  </si>
  <si>
    <t>Одегов Поздний Якупов</t>
  </si>
  <si>
    <t>Минаев Сахарцев Корниенко В</t>
  </si>
  <si>
    <t>Баитов Комаров Храпков</t>
  </si>
  <si>
    <t>Ивкин Осинягов Дунаев</t>
  </si>
  <si>
    <t>Ельчанинов Ишков Муравьев</t>
  </si>
  <si>
    <t>Крылов Макаров Войницкий</t>
  </si>
  <si>
    <t>Фролов Крючков Закарян</t>
  </si>
  <si>
    <t>Сидоров Кониенко И Гриненко</t>
  </si>
  <si>
    <t>Ермаков Досталь Павлов</t>
  </si>
  <si>
    <t>Петров Жиляев Малаев</t>
  </si>
  <si>
    <t>Бородин Мовсесян Филаткин Ал-р</t>
  </si>
  <si>
    <t>Чижиков Кожевников Фетисов</t>
  </si>
  <si>
    <r>
      <rPr>
        <b/>
        <sz val="14"/>
        <rFont val="Arial Cyr"/>
        <charset val="204"/>
      </rPr>
      <t xml:space="preserve">Форест Хиллс </t>
    </r>
    <r>
      <rPr>
        <sz val="14"/>
        <rFont val="Arial Cyr"/>
        <charset val="204"/>
      </rPr>
      <t>3 июня 2017</t>
    </r>
  </si>
  <si>
    <r>
      <rPr>
        <b/>
        <sz val="14"/>
        <rFont val="Arial Cyr"/>
        <charset val="204"/>
      </rPr>
      <t xml:space="preserve">Форест Хиллс </t>
    </r>
    <r>
      <rPr>
        <sz val="14"/>
        <rFont val="Arial Cyr"/>
        <charset val="204"/>
      </rPr>
      <t>4 июня 2017</t>
    </r>
  </si>
  <si>
    <t>ТАЙМИНГ НА РАУНД      -</t>
  </si>
  <si>
    <t>Длит. Раунда</t>
  </si>
  <si>
    <t>средняя длина раунда</t>
  </si>
  <si>
    <t>самый быстрый раунд</t>
  </si>
  <si>
    <t>самый долгий раунд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</si>
</sst>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5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sz val="10"/>
      <color rgb="FFC00000"/>
      <name val="Arial Cyr"/>
      <charset val="204"/>
    </font>
    <font>
      <b/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11" xfId="0" applyFont="1" applyFill="1" applyBorder="1" applyAlignment="1">
      <alignment horizontal="left" wrapText="1"/>
    </xf>
    <xf numFmtId="0" fontId="7" fillId="6" borderId="1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165" fontId="13" fillId="6" borderId="8" xfId="0" applyNumberFormat="1" applyFont="1" applyFill="1" applyBorder="1" applyAlignment="1">
      <alignment horizontal="center" vertical="center"/>
    </xf>
    <xf numFmtId="165" fontId="1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4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zoomScale="75" zoomScaleNormal="75" workbookViewId="0">
      <selection sqref="A1:O1"/>
    </sheetView>
  </sheetViews>
  <sheetFormatPr defaultRowHeight="13.2" x14ac:dyDescent="0.25"/>
  <cols>
    <col min="1" max="1" width="4.5546875" style="21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</cols>
  <sheetData>
    <row r="1" spans="1:21" ht="17.399999999999999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21" ht="17.399999999999999" x14ac:dyDescent="0.3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21" ht="31.2" customHeight="1" thickBot="1" x14ac:dyDescent="0.3">
      <c r="B3" s="1" t="s">
        <v>1</v>
      </c>
      <c r="O3" s="37" t="s">
        <v>53</v>
      </c>
      <c r="Q3" s="21"/>
      <c r="R3" s="38">
        <v>0.19305555555555554</v>
      </c>
    </row>
    <row r="4" spans="1:21" s="23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19" t="s">
        <v>14</v>
      </c>
      <c r="H4" s="20" t="s">
        <v>13</v>
      </c>
      <c r="I4" s="19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9" t="s">
        <v>14</v>
      </c>
      <c r="O4" s="20" t="s">
        <v>13</v>
      </c>
      <c r="P4" s="19" t="s">
        <v>14</v>
      </c>
      <c r="Q4" s="12" t="s">
        <v>10</v>
      </c>
      <c r="S4" s="39" t="s">
        <v>54</v>
      </c>
    </row>
    <row r="5" spans="1:21" ht="35.1" customHeight="1" x14ac:dyDescent="0.25">
      <c r="A5" s="22">
        <v>1</v>
      </c>
      <c r="B5" s="24" t="s">
        <v>18</v>
      </c>
      <c r="C5" s="8">
        <v>0.41666666666666669</v>
      </c>
      <c r="D5" s="11">
        <v>0.51180555555555551</v>
      </c>
      <c r="E5" s="10">
        <v>0.5</v>
      </c>
      <c r="F5" s="25">
        <f t="shared" ref="F5:F9" si="0">G5*86400/60</f>
        <v>-16.99999999999994</v>
      </c>
      <c r="G5" s="33">
        <f t="shared" ref="G5:G9" si="1">E5-D5</f>
        <v>-1.1805555555555514E-2</v>
      </c>
      <c r="H5" s="18" t="str">
        <f t="shared" ref="H5:H19" si="2">IF(G5&lt;0,"",IF(G5=0,"0",MINUTE(I5)))</f>
        <v/>
      </c>
      <c r="I5" s="34" t="e">
        <f t="shared" ref="I5:I7" si="3">E5-E4</f>
        <v>#VALUE!</v>
      </c>
      <c r="J5" s="13"/>
      <c r="K5" s="15">
        <v>0.60972222222222217</v>
      </c>
      <c r="L5" s="16">
        <v>0.58333333333333337</v>
      </c>
      <c r="M5" s="25">
        <f t="shared" ref="M5:M9" si="4">N5*86400/60</f>
        <v>-37.999999999999865</v>
      </c>
      <c r="N5" s="35">
        <f t="shared" ref="N5:N19" si="5">L5-K5</f>
        <v>-2.6388888888888795E-2</v>
      </c>
      <c r="O5" s="18" t="str">
        <f t="shared" ref="O5:O18" si="6">IF(N5&lt;0,"",IF(N5=0,"0",MINUTE(P5)))</f>
        <v/>
      </c>
      <c r="P5" s="33" t="e">
        <f t="shared" ref="P5:P7" si="7">L5-L4</f>
        <v>#VALUE!</v>
      </c>
      <c r="Q5" s="14"/>
      <c r="S5" s="40">
        <f>L5-C5</f>
        <v>0.16666666666666669</v>
      </c>
      <c r="U5" t="s">
        <v>56</v>
      </c>
    </row>
    <row r="6" spans="1:21" ht="35.1" customHeight="1" x14ac:dyDescent="0.25">
      <c r="A6" s="22">
        <v>2</v>
      </c>
      <c r="B6" s="24" t="s">
        <v>19</v>
      </c>
      <c r="C6" s="9">
        <f>C5+(12/1440)</f>
        <v>0.42500000000000004</v>
      </c>
      <c r="D6" s="9">
        <f t="shared" ref="D6:D19" si="8">D5+(12/1440)</f>
        <v>0.52013888888888882</v>
      </c>
      <c r="E6" s="10">
        <v>0.52569444444444446</v>
      </c>
      <c r="F6" s="43">
        <f t="shared" si="0"/>
        <v>8.0000000000001315</v>
      </c>
      <c r="G6" s="34">
        <f t="shared" si="1"/>
        <v>5.5555555555556468E-3</v>
      </c>
      <c r="H6" s="44">
        <f t="shared" si="2"/>
        <v>37</v>
      </c>
      <c r="I6" s="34">
        <f t="shared" si="3"/>
        <v>2.5694444444444464E-2</v>
      </c>
      <c r="J6" s="13" t="s">
        <v>33</v>
      </c>
      <c r="K6" s="9">
        <f t="shared" ref="K6:K19" si="9">K5+(12/1440)</f>
        <v>0.61805555555555547</v>
      </c>
      <c r="L6" s="10">
        <v>0.61458333333333337</v>
      </c>
      <c r="M6" s="26">
        <f t="shared" si="4"/>
        <v>-4.9999999999998215</v>
      </c>
      <c r="N6" s="36">
        <f t="shared" si="5"/>
        <v>-3.4722222222220989E-3</v>
      </c>
      <c r="O6" s="18" t="str">
        <f t="shared" si="6"/>
        <v/>
      </c>
      <c r="P6" s="34">
        <f t="shared" si="7"/>
        <v>3.125E-2</v>
      </c>
      <c r="Q6" s="14"/>
      <c r="S6" s="40">
        <f t="shared" ref="S6:S19" si="10">L6-C6</f>
        <v>0.18958333333333333</v>
      </c>
    </row>
    <row r="7" spans="1:21" ht="35.1" customHeight="1" x14ac:dyDescent="0.25">
      <c r="A7" s="22">
        <v>3</v>
      </c>
      <c r="B7" s="24" t="s">
        <v>20</v>
      </c>
      <c r="C7" s="9">
        <f t="shared" ref="C7:C19" si="11">C6+(12/1440)</f>
        <v>0.4333333333333334</v>
      </c>
      <c r="D7" s="9">
        <f t="shared" si="8"/>
        <v>0.52847222222222212</v>
      </c>
      <c r="E7" s="10">
        <v>0.52847222222222223</v>
      </c>
      <c r="F7" s="26">
        <f t="shared" si="0"/>
        <v>0</v>
      </c>
      <c r="G7" s="34">
        <f t="shared" si="1"/>
        <v>0</v>
      </c>
      <c r="H7" s="18" t="str">
        <f t="shared" si="2"/>
        <v>0</v>
      </c>
      <c r="I7" s="34">
        <f t="shared" si="3"/>
        <v>2.7777777777777679E-3</v>
      </c>
      <c r="J7" s="13"/>
      <c r="K7" s="9">
        <f t="shared" si="9"/>
        <v>0.62638888888888877</v>
      </c>
      <c r="L7" s="10">
        <v>0.62986111111111109</v>
      </c>
      <c r="M7" s="43">
        <f t="shared" si="4"/>
        <v>5.0000000000001421</v>
      </c>
      <c r="N7" s="36">
        <f t="shared" si="5"/>
        <v>3.4722222222223209E-3</v>
      </c>
      <c r="O7" s="44">
        <f t="shared" si="6"/>
        <v>22</v>
      </c>
      <c r="P7" s="34">
        <f t="shared" si="7"/>
        <v>1.5277777777777724E-2</v>
      </c>
      <c r="Q7" s="45" t="s">
        <v>17</v>
      </c>
      <c r="S7" s="40">
        <f t="shared" si="10"/>
        <v>0.19652777777777769</v>
      </c>
    </row>
    <row r="8" spans="1:21" ht="35.1" customHeight="1" x14ac:dyDescent="0.25">
      <c r="A8" s="22">
        <v>4</v>
      </c>
      <c r="B8" s="24" t="s">
        <v>21</v>
      </c>
      <c r="C8" s="9">
        <f t="shared" si="11"/>
        <v>0.44166666666666676</v>
      </c>
      <c r="D8" s="9">
        <f t="shared" si="8"/>
        <v>0.53680555555555542</v>
      </c>
      <c r="E8" s="10">
        <v>0.53472222222222221</v>
      </c>
      <c r="F8" s="26">
        <f t="shared" si="0"/>
        <v>-2.9999999999998295</v>
      </c>
      <c r="G8" s="34">
        <f t="shared" si="1"/>
        <v>-2.0833333333332149E-3</v>
      </c>
      <c r="H8" s="18" t="str">
        <f t="shared" si="2"/>
        <v/>
      </c>
      <c r="I8" s="34">
        <f>E8-E7</f>
        <v>6.2499999999999778E-3</v>
      </c>
      <c r="J8" s="13"/>
      <c r="K8" s="9">
        <f t="shared" si="9"/>
        <v>0.63472222222222208</v>
      </c>
      <c r="L8" s="10">
        <v>0.63680555555555551</v>
      </c>
      <c r="M8" s="43">
        <f t="shared" si="4"/>
        <v>3.0000000000001492</v>
      </c>
      <c r="N8" s="36">
        <f t="shared" si="5"/>
        <v>2.083333333333437E-3</v>
      </c>
      <c r="O8" s="18">
        <f t="shared" si="6"/>
        <v>10</v>
      </c>
      <c r="P8" s="34">
        <f>L8-L7</f>
        <v>6.9444444444444198E-3</v>
      </c>
      <c r="Q8" s="14"/>
      <c r="S8" s="40">
        <f t="shared" si="10"/>
        <v>0.19513888888888875</v>
      </c>
    </row>
    <row r="9" spans="1:21" ht="35.1" customHeight="1" x14ac:dyDescent="0.25">
      <c r="A9" s="22">
        <v>5</v>
      </c>
      <c r="B9" s="24" t="s">
        <v>22</v>
      </c>
      <c r="C9" s="9">
        <f t="shared" si="11"/>
        <v>0.45000000000000012</v>
      </c>
      <c r="D9" s="9">
        <f t="shared" si="8"/>
        <v>0.54513888888888873</v>
      </c>
      <c r="E9" s="10">
        <v>0.54305555555555551</v>
      </c>
      <c r="F9" s="26">
        <f t="shared" si="0"/>
        <v>-2.9999999999998295</v>
      </c>
      <c r="G9" s="34">
        <f t="shared" si="1"/>
        <v>-2.0833333333332149E-3</v>
      </c>
      <c r="H9" s="18" t="str">
        <f t="shared" si="2"/>
        <v/>
      </c>
      <c r="I9" s="34">
        <f t="shared" ref="I9" si="12">E9-E8</f>
        <v>8.3333333333333037E-3</v>
      </c>
      <c r="J9" s="13"/>
      <c r="K9" s="9">
        <f t="shared" si="9"/>
        <v>0.64305555555555538</v>
      </c>
      <c r="L9" s="10">
        <v>0.64444444444444449</v>
      </c>
      <c r="M9" s="43">
        <f t="shared" si="4"/>
        <v>2.0000000000003126</v>
      </c>
      <c r="N9" s="36">
        <f t="shared" si="5"/>
        <v>1.388888888889106E-3</v>
      </c>
      <c r="O9" s="18">
        <f t="shared" si="6"/>
        <v>11</v>
      </c>
      <c r="P9" s="34">
        <f t="shared" ref="P9:P19" si="13">L9-L8</f>
        <v>7.6388888888889728E-3</v>
      </c>
      <c r="Q9" s="14"/>
      <c r="S9" s="40">
        <f t="shared" si="10"/>
        <v>0.19444444444444436</v>
      </c>
    </row>
    <row r="10" spans="1:21" ht="35.1" customHeight="1" x14ac:dyDescent="0.25">
      <c r="A10" s="22">
        <v>6</v>
      </c>
      <c r="B10" s="24" t="s">
        <v>23</v>
      </c>
      <c r="C10" s="9">
        <f t="shared" si="11"/>
        <v>0.45833333333333348</v>
      </c>
      <c r="D10" s="9">
        <f t="shared" si="8"/>
        <v>0.55347222222222203</v>
      </c>
      <c r="E10" s="10">
        <v>0.55069444444444449</v>
      </c>
      <c r="F10" s="26">
        <f t="shared" ref="F10:F14" si="14">G10*86400/60</f>
        <v>-3.999999999999666</v>
      </c>
      <c r="G10" s="34">
        <f t="shared" ref="G10:G14" si="15">E10-D10</f>
        <v>-2.7777777777775459E-3</v>
      </c>
      <c r="H10" s="18" t="str">
        <f t="shared" si="2"/>
        <v/>
      </c>
      <c r="I10" s="34">
        <f t="shared" ref="I10:I14" si="16">E10-E9</f>
        <v>7.6388888888889728E-3</v>
      </c>
      <c r="J10" s="13"/>
      <c r="K10" s="9">
        <f t="shared" si="9"/>
        <v>0.65138888888888868</v>
      </c>
      <c r="L10" s="10">
        <v>0.64861111111111114</v>
      </c>
      <c r="M10" s="26">
        <f t="shared" ref="M10:M14" si="17">N10*86400/60</f>
        <v>-3.999999999999666</v>
      </c>
      <c r="N10" s="36">
        <f t="shared" ref="N10:N14" si="18">L10-K10</f>
        <v>-2.7777777777775459E-3</v>
      </c>
      <c r="O10" s="18" t="str">
        <f t="shared" si="6"/>
        <v/>
      </c>
      <c r="P10" s="34">
        <f t="shared" ref="P10:P14" si="19">L10-L9</f>
        <v>4.1666666666666519E-3</v>
      </c>
      <c r="Q10" s="14"/>
      <c r="S10" s="40">
        <f t="shared" si="10"/>
        <v>0.19027777777777766</v>
      </c>
    </row>
    <row r="11" spans="1:21" ht="35.1" customHeight="1" x14ac:dyDescent="0.25">
      <c r="A11" s="22">
        <v>7</v>
      </c>
      <c r="B11" s="24" t="s">
        <v>24</v>
      </c>
      <c r="C11" s="9">
        <f t="shared" si="11"/>
        <v>0.46666666666666684</v>
      </c>
      <c r="D11" s="9">
        <f t="shared" si="8"/>
        <v>0.56180555555555534</v>
      </c>
      <c r="E11" s="10">
        <v>0.56041666666666667</v>
      </c>
      <c r="F11" s="26">
        <f t="shared" si="14"/>
        <v>-1.9999999999996732</v>
      </c>
      <c r="G11" s="34">
        <f t="shared" si="15"/>
        <v>-1.3888888888886619E-3</v>
      </c>
      <c r="H11" s="18" t="str">
        <f t="shared" si="2"/>
        <v/>
      </c>
      <c r="I11" s="34">
        <f t="shared" si="16"/>
        <v>9.7222222222221877E-3</v>
      </c>
      <c r="J11" s="13"/>
      <c r="K11" s="9">
        <f t="shared" si="9"/>
        <v>0.65972222222222199</v>
      </c>
      <c r="L11" s="10">
        <v>0.66319444444444442</v>
      </c>
      <c r="M11" s="43">
        <f t="shared" si="17"/>
        <v>5.000000000000302</v>
      </c>
      <c r="N11" s="36">
        <f t="shared" si="18"/>
        <v>3.4722222222224319E-3</v>
      </c>
      <c r="O11" s="44">
        <f t="shared" si="6"/>
        <v>21</v>
      </c>
      <c r="P11" s="34">
        <f t="shared" si="19"/>
        <v>1.4583333333333282E-2</v>
      </c>
      <c r="Q11" s="45" t="s">
        <v>17</v>
      </c>
      <c r="S11" s="40">
        <f t="shared" si="10"/>
        <v>0.19652777777777758</v>
      </c>
    </row>
    <row r="12" spans="1:21" ht="35.1" customHeight="1" x14ac:dyDescent="0.25">
      <c r="A12" s="22">
        <v>8</v>
      </c>
      <c r="B12" s="24" t="s">
        <v>25</v>
      </c>
      <c r="C12" s="9">
        <f t="shared" si="11"/>
        <v>0.4750000000000002</v>
      </c>
      <c r="D12" s="9">
        <f t="shared" si="8"/>
        <v>0.57013888888888864</v>
      </c>
      <c r="E12" s="10">
        <v>0.56666666666666665</v>
      </c>
      <c r="F12" s="26">
        <f t="shared" si="14"/>
        <v>-4.9999999999996625</v>
      </c>
      <c r="G12" s="34">
        <f t="shared" si="15"/>
        <v>-3.4722222222219878E-3</v>
      </c>
      <c r="H12" s="18" t="str">
        <f t="shared" si="2"/>
        <v/>
      </c>
      <c r="I12" s="34">
        <f t="shared" si="16"/>
        <v>6.2499999999999778E-3</v>
      </c>
      <c r="J12" s="13"/>
      <c r="K12" s="9">
        <f t="shared" si="9"/>
        <v>0.66805555555555529</v>
      </c>
      <c r="L12" s="10">
        <v>0.66805555555555562</v>
      </c>
      <c r="M12" s="26">
        <f t="shared" si="17"/>
        <v>0</v>
      </c>
      <c r="N12" s="36">
        <f t="shared" si="18"/>
        <v>0</v>
      </c>
      <c r="O12" s="18" t="str">
        <f t="shared" si="6"/>
        <v>0</v>
      </c>
      <c r="P12" s="34">
        <f t="shared" si="19"/>
        <v>4.8611111111112049E-3</v>
      </c>
      <c r="Q12" s="14"/>
      <c r="S12" s="40">
        <f t="shared" si="10"/>
        <v>0.19305555555555542</v>
      </c>
    </row>
    <row r="13" spans="1:21" ht="35.1" customHeight="1" x14ac:dyDescent="0.25">
      <c r="A13" s="22">
        <v>9</v>
      </c>
      <c r="B13" s="24" t="s">
        <v>26</v>
      </c>
      <c r="C13" s="9">
        <f t="shared" si="11"/>
        <v>0.48333333333333356</v>
      </c>
      <c r="D13" s="9">
        <f t="shared" si="8"/>
        <v>0.57847222222222194</v>
      </c>
      <c r="E13" s="10">
        <v>0.57708333333333328</v>
      </c>
      <c r="F13" s="26">
        <f t="shared" si="14"/>
        <v>-1.9999999999996732</v>
      </c>
      <c r="G13" s="34">
        <f t="shared" si="15"/>
        <v>-1.3888888888886619E-3</v>
      </c>
      <c r="H13" s="18" t="str">
        <f t="shared" si="2"/>
        <v/>
      </c>
      <c r="I13" s="34">
        <f t="shared" si="16"/>
        <v>1.041666666666663E-2</v>
      </c>
      <c r="J13" s="13"/>
      <c r="K13" s="9">
        <f t="shared" si="9"/>
        <v>0.6763888888888886</v>
      </c>
      <c r="L13" s="10">
        <v>0.6777777777777777</v>
      </c>
      <c r="M13" s="43">
        <f t="shared" si="17"/>
        <v>2.0000000000003126</v>
      </c>
      <c r="N13" s="36">
        <f t="shared" si="18"/>
        <v>1.388888888889106E-3</v>
      </c>
      <c r="O13" s="18">
        <f t="shared" si="6"/>
        <v>14</v>
      </c>
      <c r="P13" s="34">
        <f t="shared" si="19"/>
        <v>9.7222222222220767E-3</v>
      </c>
      <c r="Q13" s="14"/>
      <c r="S13" s="40">
        <f t="shared" si="10"/>
        <v>0.19444444444444414</v>
      </c>
    </row>
    <row r="14" spans="1:21" ht="35.1" customHeight="1" x14ac:dyDescent="0.25">
      <c r="A14" s="22">
        <v>10</v>
      </c>
      <c r="B14" s="24" t="s">
        <v>27</v>
      </c>
      <c r="C14" s="9">
        <f t="shared" si="11"/>
        <v>0.49166666666666692</v>
      </c>
      <c r="D14" s="9">
        <f t="shared" si="8"/>
        <v>0.58680555555555525</v>
      </c>
      <c r="E14" s="10">
        <v>0.59166666666666667</v>
      </c>
      <c r="F14" s="43">
        <f t="shared" si="14"/>
        <v>7.0000000000004547</v>
      </c>
      <c r="G14" s="32">
        <f t="shared" si="15"/>
        <v>4.8611111111114269E-3</v>
      </c>
      <c r="H14" s="44">
        <f t="shared" si="2"/>
        <v>21</v>
      </c>
      <c r="I14" s="34">
        <f t="shared" si="16"/>
        <v>1.4583333333333393E-2</v>
      </c>
      <c r="J14" s="13" t="s">
        <v>33</v>
      </c>
      <c r="K14" s="9">
        <f t="shared" si="9"/>
        <v>0.6847222222222219</v>
      </c>
      <c r="L14" s="10">
        <v>0.68402777777777779</v>
      </c>
      <c r="M14" s="26">
        <f t="shared" si="17"/>
        <v>-0.99999999999951683</v>
      </c>
      <c r="N14" s="36">
        <f t="shared" si="18"/>
        <v>-6.9444444444410891E-4</v>
      </c>
      <c r="O14" s="18" t="str">
        <f t="shared" si="6"/>
        <v/>
      </c>
      <c r="P14" s="34">
        <f t="shared" si="19"/>
        <v>6.2500000000000888E-3</v>
      </c>
      <c r="Q14" s="14"/>
      <c r="S14" s="40">
        <f t="shared" si="10"/>
        <v>0.19236111111111087</v>
      </c>
    </row>
    <row r="15" spans="1:21" ht="35.1" customHeight="1" x14ac:dyDescent="0.25">
      <c r="A15" s="22">
        <v>11</v>
      </c>
      <c r="B15" s="24" t="s">
        <v>28</v>
      </c>
      <c r="C15" s="9">
        <f t="shared" si="11"/>
        <v>0.50000000000000022</v>
      </c>
      <c r="D15" s="9">
        <f t="shared" si="8"/>
        <v>0.59513888888888855</v>
      </c>
      <c r="E15" s="10">
        <v>0.59722222222222221</v>
      </c>
      <c r="F15" s="43">
        <f t="shared" ref="F15:F16" si="20">G15*86400/60</f>
        <v>3.000000000000469</v>
      </c>
      <c r="G15" s="34">
        <f t="shared" ref="G15:G16" si="21">E15-D15</f>
        <v>2.083333333333659E-3</v>
      </c>
      <c r="H15" s="18">
        <f t="shared" si="2"/>
        <v>8</v>
      </c>
      <c r="I15" s="34">
        <f t="shared" ref="I15:I16" si="22">E15-E14</f>
        <v>5.5555555555555358E-3</v>
      </c>
      <c r="J15" s="13"/>
      <c r="K15" s="9">
        <f t="shared" si="9"/>
        <v>0.6930555555555552</v>
      </c>
      <c r="L15" s="10">
        <v>0.70138888888888884</v>
      </c>
      <c r="M15" s="43">
        <f t="shared" ref="M15:M16" si="23">N15*86400/60</f>
        <v>12.000000000000437</v>
      </c>
      <c r="N15" s="36">
        <f t="shared" ref="N15:N17" si="24">L15-K15</f>
        <v>8.3333333333336368E-3</v>
      </c>
      <c r="O15" s="44">
        <f t="shared" si="6"/>
        <v>25</v>
      </c>
      <c r="P15" s="34">
        <f t="shared" ref="P15:P17" si="25">L15-L14</f>
        <v>1.7361111111111049E-2</v>
      </c>
      <c r="Q15" s="45" t="s">
        <v>17</v>
      </c>
      <c r="S15" s="40">
        <f t="shared" si="10"/>
        <v>0.20138888888888862</v>
      </c>
    </row>
    <row r="16" spans="1:21" ht="35.1" customHeight="1" x14ac:dyDescent="0.25">
      <c r="A16" s="22">
        <v>12</v>
      </c>
      <c r="B16" s="24" t="s">
        <v>29</v>
      </c>
      <c r="C16" s="9">
        <f t="shared" si="11"/>
        <v>0.50833333333333353</v>
      </c>
      <c r="D16" s="9">
        <f t="shared" si="8"/>
        <v>0.60347222222222185</v>
      </c>
      <c r="E16" s="10">
        <v>0.60347222222222219</v>
      </c>
      <c r="F16" s="26">
        <f t="shared" si="20"/>
        <v>0</v>
      </c>
      <c r="G16" s="34">
        <f t="shared" si="21"/>
        <v>0</v>
      </c>
      <c r="H16" s="18" t="str">
        <f t="shared" si="2"/>
        <v>0</v>
      </c>
      <c r="I16" s="34">
        <f t="shared" si="22"/>
        <v>6.2499999999999778E-3</v>
      </c>
      <c r="J16" s="13"/>
      <c r="K16" s="9">
        <f t="shared" si="9"/>
        <v>0.70138888888888851</v>
      </c>
      <c r="L16" s="10">
        <v>0.7104166666666667</v>
      </c>
      <c r="M16" s="43">
        <f t="shared" si="23"/>
        <v>13.000000000000593</v>
      </c>
      <c r="N16" s="36">
        <f t="shared" si="24"/>
        <v>9.0277777777781898E-3</v>
      </c>
      <c r="O16" s="18">
        <f t="shared" si="6"/>
        <v>13</v>
      </c>
      <c r="P16" s="34">
        <f t="shared" si="25"/>
        <v>9.0277777777778567E-3</v>
      </c>
      <c r="Q16" s="14"/>
      <c r="S16" s="40">
        <f t="shared" si="10"/>
        <v>0.20208333333333317</v>
      </c>
    </row>
    <row r="17" spans="1:21" ht="35.1" customHeight="1" x14ac:dyDescent="0.25">
      <c r="A17" s="22">
        <v>13</v>
      </c>
      <c r="B17" s="24" t="s">
        <v>30</v>
      </c>
      <c r="C17" s="9">
        <f t="shared" si="11"/>
        <v>0.51666666666666683</v>
      </c>
      <c r="D17" s="9">
        <f t="shared" si="8"/>
        <v>0.61180555555555516</v>
      </c>
      <c r="E17" s="10">
        <v>0.61805555555555558</v>
      </c>
      <c r="F17" s="43">
        <f t="shared" ref="F17:F19" si="26">G17*86400/60</f>
        <v>9.0000000000006075</v>
      </c>
      <c r="G17" s="34">
        <f t="shared" ref="G17:G19" si="27">E17-D17</f>
        <v>6.2500000000004219E-3</v>
      </c>
      <c r="H17" s="44">
        <f t="shared" si="2"/>
        <v>21</v>
      </c>
      <c r="I17" s="34">
        <f t="shared" ref="I17:I19" si="28">E17-E16</f>
        <v>1.4583333333333393E-2</v>
      </c>
      <c r="J17" s="28" t="s">
        <v>17</v>
      </c>
      <c r="K17" s="9">
        <f t="shared" si="9"/>
        <v>0.70972222222222181</v>
      </c>
      <c r="L17" s="10">
        <v>0.71805555555555556</v>
      </c>
      <c r="M17" s="43">
        <f t="shared" ref="M17:M19" si="29">N17*86400/60</f>
        <v>12.000000000000597</v>
      </c>
      <c r="N17" s="36">
        <f t="shared" si="24"/>
        <v>8.3333333333337478E-3</v>
      </c>
      <c r="O17" s="18">
        <f t="shared" si="6"/>
        <v>11</v>
      </c>
      <c r="P17" s="34">
        <f t="shared" si="25"/>
        <v>7.6388888888888618E-3</v>
      </c>
      <c r="Q17" s="14"/>
      <c r="S17" s="40">
        <f t="shared" si="10"/>
        <v>0.20138888888888873</v>
      </c>
    </row>
    <row r="18" spans="1:21" ht="35.1" customHeight="1" x14ac:dyDescent="0.25">
      <c r="A18" s="22">
        <v>14</v>
      </c>
      <c r="B18" s="24" t="s">
        <v>31</v>
      </c>
      <c r="C18" s="9">
        <f t="shared" si="11"/>
        <v>0.52500000000000013</v>
      </c>
      <c r="D18" s="9">
        <f t="shared" si="8"/>
        <v>0.62013888888888846</v>
      </c>
      <c r="E18" s="10">
        <v>0.625</v>
      </c>
      <c r="F18" s="43">
        <f t="shared" si="26"/>
        <v>7.0000000000006146</v>
      </c>
      <c r="G18" s="34">
        <f t="shared" si="27"/>
        <v>4.8611111111115379E-3</v>
      </c>
      <c r="H18" s="18">
        <f t="shared" si="2"/>
        <v>10</v>
      </c>
      <c r="I18" s="34">
        <f t="shared" si="28"/>
        <v>6.9444444444444198E-3</v>
      </c>
      <c r="J18" s="28"/>
      <c r="K18" s="9">
        <f t="shared" si="9"/>
        <v>0.71805555555555511</v>
      </c>
      <c r="L18" s="10">
        <v>0.72986111111111107</v>
      </c>
      <c r="M18" s="43">
        <f t="shared" si="29"/>
        <v>17.000000000000579</v>
      </c>
      <c r="N18" s="36">
        <f t="shared" si="5"/>
        <v>1.1805555555555958E-2</v>
      </c>
      <c r="O18" s="44">
        <f t="shared" si="6"/>
        <v>17</v>
      </c>
      <c r="P18" s="34">
        <f t="shared" si="13"/>
        <v>1.1805555555555514E-2</v>
      </c>
      <c r="Q18" s="45" t="s">
        <v>34</v>
      </c>
      <c r="S18" s="41">
        <f t="shared" si="10"/>
        <v>0.20486111111111094</v>
      </c>
      <c r="U18" s="46" t="s">
        <v>57</v>
      </c>
    </row>
    <row r="19" spans="1:21" ht="35.1" customHeight="1" x14ac:dyDescent="0.25">
      <c r="A19" s="22">
        <v>15</v>
      </c>
      <c r="B19" s="24" t="s">
        <v>32</v>
      </c>
      <c r="C19" s="9">
        <f t="shared" si="11"/>
        <v>0.53333333333333344</v>
      </c>
      <c r="D19" s="9">
        <f t="shared" si="8"/>
        <v>0.62847222222222177</v>
      </c>
      <c r="E19" s="10">
        <v>0.63541666666666663</v>
      </c>
      <c r="F19" s="43">
        <f t="shared" si="26"/>
        <v>10.000000000000604</v>
      </c>
      <c r="G19" s="34">
        <f t="shared" si="27"/>
        <v>6.9444444444448639E-3</v>
      </c>
      <c r="H19" s="44">
        <f t="shared" si="2"/>
        <v>15</v>
      </c>
      <c r="I19" s="34">
        <f t="shared" si="28"/>
        <v>1.041666666666663E-2</v>
      </c>
      <c r="J19" s="28" t="s">
        <v>17</v>
      </c>
      <c r="K19" s="9">
        <f t="shared" si="9"/>
        <v>0.72638888888888842</v>
      </c>
      <c r="L19" s="10">
        <v>0.7368055555555556</v>
      </c>
      <c r="M19" s="43">
        <f t="shared" si="29"/>
        <v>15.000000000000746</v>
      </c>
      <c r="N19" s="36">
        <f t="shared" si="5"/>
        <v>1.0416666666667185E-2</v>
      </c>
      <c r="O19" s="18">
        <f t="shared" ref="O19" si="30">IF(N19&lt;0,"",IF(N19=0,"0",MINUTE(P19)))</f>
        <v>10</v>
      </c>
      <c r="P19" s="34">
        <f t="shared" si="13"/>
        <v>6.9444444444445308E-3</v>
      </c>
      <c r="Q19" s="14"/>
      <c r="S19" s="40">
        <f t="shared" si="10"/>
        <v>0.20347222222222217</v>
      </c>
    </row>
    <row r="20" spans="1:21" ht="54.75" customHeight="1" thickBot="1" x14ac:dyDescent="0.3">
      <c r="A20" s="27"/>
      <c r="B20" s="31" t="s">
        <v>35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21" ht="23.4" thickBot="1" x14ac:dyDescent="0.45">
      <c r="A21"/>
      <c r="S21" s="42">
        <f>AVERAGE(S5:S20)</f>
        <v>0.19481481481481469</v>
      </c>
      <c r="U21" t="s">
        <v>55</v>
      </c>
    </row>
    <row r="22" spans="1:21" x14ac:dyDescent="0.25">
      <c r="A22"/>
    </row>
    <row r="23" spans="1:21" x14ac:dyDescent="0.25">
      <c r="A23"/>
      <c r="B23" s="30" t="s">
        <v>15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21" x14ac:dyDescent="0.25">
      <c r="A24"/>
      <c r="B24" t="s">
        <v>11</v>
      </c>
    </row>
    <row r="25" spans="1:21" x14ac:dyDescent="0.25">
      <c r="A25"/>
      <c r="B25" t="s">
        <v>16</v>
      </c>
    </row>
    <row r="26" spans="1:21" x14ac:dyDescent="0.25">
      <c r="A26"/>
    </row>
    <row r="27" spans="1:21" x14ac:dyDescent="0.25">
      <c r="A27"/>
    </row>
    <row r="28" spans="1:21" x14ac:dyDescent="0.25">
      <c r="A28"/>
    </row>
  </sheetData>
  <sheetProtection sheet="1" objects="1" scenarios="1"/>
  <mergeCells count="4">
    <mergeCell ref="A1:O1"/>
    <mergeCell ref="A2:O2"/>
    <mergeCell ref="B23:Q23"/>
    <mergeCell ref="B20:Q20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75" zoomScaleNormal="75" workbookViewId="0">
      <selection sqref="A1:O1"/>
    </sheetView>
  </sheetViews>
  <sheetFormatPr defaultRowHeight="13.2" x14ac:dyDescent="0.25"/>
  <cols>
    <col min="1" max="1" width="4.5546875" style="21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</cols>
  <sheetData>
    <row r="1" spans="1:21" ht="17.399999999999999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21" ht="17.399999999999999" x14ac:dyDescent="0.3">
      <c r="A2" s="29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21" ht="31.2" customHeight="1" thickBot="1" x14ac:dyDescent="0.3">
      <c r="B3" s="1" t="s">
        <v>1</v>
      </c>
      <c r="O3" s="37" t="s">
        <v>53</v>
      </c>
      <c r="Q3" s="21"/>
      <c r="R3" s="38">
        <v>0.19305555555555554</v>
      </c>
    </row>
    <row r="4" spans="1:21" s="23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19" t="s">
        <v>14</v>
      </c>
      <c r="H4" s="20" t="s">
        <v>13</v>
      </c>
      <c r="I4" s="19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9" t="s">
        <v>14</v>
      </c>
      <c r="O4" s="20" t="s">
        <v>13</v>
      </c>
      <c r="P4" s="19" t="s">
        <v>14</v>
      </c>
      <c r="Q4" s="12" t="s">
        <v>10</v>
      </c>
      <c r="S4" s="39" t="s">
        <v>54</v>
      </c>
    </row>
    <row r="5" spans="1:21" ht="35.1" customHeight="1" x14ac:dyDescent="0.25">
      <c r="A5" s="22">
        <v>1</v>
      </c>
      <c r="B5" s="24" t="s">
        <v>36</v>
      </c>
      <c r="C5" s="8">
        <v>0.39583333333333331</v>
      </c>
      <c r="D5" s="11">
        <v>0.4909722222222222</v>
      </c>
      <c r="E5" s="10">
        <v>0.4916666666666667</v>
      </c>
      <c r="F5" s="47">
        <f t="shared" ref="F5:F19" si="0">G5*86400/60</f>
        <v>1.0000000000000764</v>
      </c>
      <c r="G5" s="33">
        <f t="shared" ref="G5:G19" si="1">E5-D5</f>
        <v>6.9444444444449749E-4</v>
      </c>
      <c r="H5" s="18"/>
      <c r="I5" s="34" t="e">
        <f t="shared" ref="I5:I7" si="2">E5-E4</f>
        <v>#VALUE!</v>
      </c>
      <c r="J5" s="13" t="s">
        <v>33</v>
      </c>
      <c r="K5" s="15">
        <v>0.58888888888888891</v>
      </c>
      <c r="L5" s="16">
        <v>0.57708333333333328</v>
      </c>
      <c r="M5" s="25">
        <f t="shared" ref="M5:M19" si="3">N5*86400/60</f>
        <v>-17.000000000000099</v>
      </c>
      <c r="N5" s="35">
        <f t="shared" ref="N5:N19" si="4">L5-K5</f>
        <v>-1.1805555555555625E-2</v>
      </c>
      <c r="O5" s="18" t="str">
        <f t="shared" ref="O5:O19" si="5">IF(N5&lt;0,"",IF(N5=0,"0",MINUTE(P5)))</f>
        <v/>
      </c>
      <c r="P5" s="33" t="e">
        <f t="shared" ref="P5:P7" si="6">L5-L4</f>
        <v>#VALUE!</v>
      </c>
      <c r="Q5" s="14"/>
      <c r="S5" s="40">
        <f>L5-C5</f>
        <v>0.18124999999999997</v>
      </c>
      <c r="U5" t="s">
        <v>56</v>
      </c>
    </row>
    <row r="6" spans="1:21" ht="35.1" customHeight="1" x14ac:dyDescent="0.25">
      <c r="A6" s="22">
        <v>2</v>
      </c>
      <c r="B6" s="24" t="s">
        <v>37</v>
      </c>
      <c r="C6" s="9">
        <f>C5+(12/1440)</f>
        <v>0.40416666666666667</v>
      </c>
      <c r="D6" s="9">
        <f t="shared" ref="D6:D19" si="7">D5+(12/1440)</f>
        <v>0.49930555555555556</v>
      </c>
      <c r="E6" s="10">
        <v>0.4993055555555555</v>
      </c>
      <c r="F6" s="26">
        <f t="shared" si="0"/>
        <v>0</v>
      </c>
      <c r="G6" s="34">
        <f t="shared" si="1"/>
        <v>0</v>
      </c>
      <c r="H6" s="18" t="str">
        <f t="shared" ref="H6:H19" si="8">IF(G6&lt;0,"",IF(G6=0,"0",MINUTE(I6)))</f>
        <v>0</v>
      </c>
      <c r="I6" s="34">
        <f t="shared" si="2"/>
        <v>7.6388888888888062E-3</v>
      </c>
      <c r="J6" s="13"/>
      <c r="K6" s="9">
        <f t="shared" ref="K6:K19" si="9">K5+(12/1440)</f>
        <v>0.59722222222222221</v>
      </c>
      <c r="L6" s="10">
        <v>0.58958333333333335</v>
      </c>
      <c r="M6" s="26">
        <f t="shared" si="3"/>
        <v>-10.999999999999961</v>
      </c>
      <c r="N6" s="36">
        <f t="shared" si="4"/>
        <v>-7.6388888888888618E-3</v>
      </c>
      <c r="O6" s="18" t="str">
        <f t="shared" si="5"/>
        <v/>
      </c>
      <c r="P6" s="34">
        <f t="shared" si="6"/>
        <v>1.2500000000000067E-2</v>
      </c>
      <c r="Q6" s="14"/>
      <c r="S6" s="40">
        <f t="shared" ref="S6:S19" si="10">L6-C6</f>
        <v>0.18541666666666667</v>
      </c>
    </row>
    <row r="7" spans="1:21" ht="35.1" customHeight="1" x14ac:dyDescent="0.25">
      <c r="A7" s="22">
        <v>3</v>
      </c>
      <c r="B7" s="24" t="s">
        <v>38</v>
      </c>
      <c r="C7" s="9">
        <f t="shared" ref="C7:C19" si="11">C6+(12/1440)</f>
        <v>0.41250000000000003</v>
      </c>
      <c r="D7" s="9">
        <f t="shared" si="7"/>
        <v>0.50763888888888886</v>
      </c>
      <c r="E7" s="10">
        <v>0.50694444444444442</v>
      </c>
      <c r="F7" s="26">
        <f t="shared" si="0"/>
        <v>-0.99999999999999645</v>
      </c>
      <c r="G7" s="34">
        <f t="shared" si="1"/>
        <v>-6.9444444444444198E-4</v>
      </c>
      <c r="H7" s="18" t="str">
        <f t="shared" si="8"/>
        <v/>
      </c>
      <c r="I7" s="34">
        <f t="shared" si="2"/>
        <v>7.6388888888889173E-3</v>
      </c>
      <c r="J7" s="13"/>
      <c r="K7" s="9">
        <f t="shared" si="9"/>
        <v>0.60555555555555551</v>
      </c>
      <c r="L7" s="10">
        <v>0.60555555555555551</v>
      </c>
      <c r="M7" s="26">
        <f t="shared" si="3"/>
        <v>0</v>
      </c>
      <c r="N7" s="36">
        <f t="shared" si="4"/>
        <v>0</v>
      </c>
      <c r="O7" s="18" t="str">
        <f t="shared" si="5"/>
        <v>0</v>
      </c>
      <c r="P7" s="34">
        <f t="shared" si="6"/>
        <v>1.5972222222222165E-2</v>
      </c>
      <c r="Q7" s="14"/>
      <c r="S7" s="40">
        <f t="shared" si="10"/>
        <v>0.19305555555555548</v>
      </c>
      <c r="U7" t="s">
        <v>57</v>
      </c>
    </row>
    <row r="8" spans="1:21" ht="35.1" customHeight="1" x14ac:dyDescent="0.25">
      <c r="A8" s="22">
        <v>4</v>
      </c>
      <c r="B8" s="24" t="s">
        <v>39</v>
      </c>
      <c r="C8" s="9">
        <f t="shared" si="11"/>
        <v>0.42083333333333339</v>
      </c>
      <c r="D8" s="9">
        <f t="shared" si="7"/>
        <v>0.51597222222222217</v>
      </c>
      <c r="E8" s="10">
        <v>0.51527777777777783</v>
      </c>
      <c r="F8" s="26">
        <f t="shared" si="0"/>
        <v>-0.99999999999983658</v>
      </c>
      <c r="G8" s="34">
        <f t="shared" si="1"/>
        <v>-6.9444444444433095E-4</v>
      </c>
      <c r="H8" s="18" t="str">
        <f t="shared" si="8"/>
        <v/>
      </c>
      <c r="I8" s="34">
        <f>E8-E7</f>
        <v>8.3333333333334147E-3</v>
      </c>
      <c r="J8" s="13"/>
      <c r="K8" s="9">
        <f t="shared" si="9"/>
        <v>0.61388888888888882</v>
      </c>
      <c r="L8" s="10">
        <v>0.61319444444444449</v>
      </c>
      <c r="M8" s="26">
        <f t="shared" si="3"/>
        <v>-0.99999999999983658</v>
      </c>
      <c r="N8" s="36">
        <f t="shared" si="4"/>
        <v>-6.9444444444433095E-4</v>
      </c>
      <c r="O8" s="18" t="str">
        <f t="shared" si="5"/>
        <v/>
      </c>
      <c r="P8" s="34">
        <f>L8-L7</f>
        <v>7.6388888888889728E-3</v>
      </c>
      <c r="Q8" s="14"/>
      <c r="S8" s="40">
        <f t="shared" si="10"/>
        <v>0.19236111111111109</v>
      </c>
    </row>
    <row r="9" spans="1:21" ht="35.1" customHeight="1" x14ac:dyDescent="0.25">
      <c r="A9" s="22">
        <v>5</v>
      </c>
      <c r="B9" s="24" t="s">
        <v>40</v>
      </c>
      <c r="C9" s="9">
        <f t="shared" si="11"/>
        <v>0.42916666666666675</v>
      </c>
      <c r="D9" s="9">
        <f t="shared" si="7"/>
        <v>0.52430555555555547</v>
      </c>
      <c r="E9" s="10">
        <v>0.52083333333333337</v>
      </c>
      <c r="F9" s="26">
        <f t="shared" si="0"/>
        <v>-4.9999999999998215</v>
      </c>
      <c r="G9" s="34">
        <f t="shared" si="1"/>
        <v>-3.4722222222220989E-3</v>
      </c>
      <c r="H9" s="18" t="str">
        <f t="shared" si="8"/>
        <v/>
      </c>
      <c r="I9" s="34">
        <f t="shared" ref="I9:I19" si="12">E9-E8</f>
        <v>5.5555555555555358E-3</v>
      </c>
      <c r="J9" s="13"/>
      <c r="K9" s="9">
        <f t="shared" si="9"/>
        <v>0.62222222222222212</v>
      </c>
      <c r="L9" s="10">
        <v>0.61805555555555558</v>
      </c>
      <c r="M9" s="26">
        <f t="shared" si="3"/>
        <v>-5.9999999999998188</v>
      </c>
      <c r="N9" s="36">
        <f t="shared" si="4"/>
        <v>-4.1666666666665408E-3</v>
      </c>
      <c r="O9" s="18" t="str">
        <f t="shared" si="5"/>
        <v/>
      </c>
      <c r="P9" s="34">
        <f t="shared" ref="P9:P19" si="13">L9-L8</f>
        <v>4.8611111111110938E-3</v>
      </c>
      <c r="Q9" s="14"/>
      <c r="S9" s="40">
        <f t="shared" si="10"/>
        <v>0.18888888888888883</v>
      </c>
    </row>
    <row r="10" spans="1:21" ht="35.1" customHeight="1" x14ac:dyDescent="0.25">
      <c r="A10" s="22">
        <v>6</v>
      </c>
      <c r="B10" s="24" t="s">
        <v>41</v>
      </c>
      <c r="C10" s="9">
        <f t="shared" si="11"/>
        <v>0.43750000000000011</v>
      </c>
      <c r="D10" s="9">
        <f t="shared" si="7"/>
        <v>0.53263888888888877</v>
      </c>
      <c r="E10" s="10">
        <v>0.52916666666666667</v>
      </c>
      <c r="F10" s="26">
        <f t="shared" si="0"/>
        <v>-4.9999999999998215</v>
      </c>
      <c r="G10" s="34">
        <f t="shared" si="1"/>
        <v>-3.4722222222220989E-3</v>
      </c>
      <c r="H10" s="18" t="str">
        <f t="shared" si="8"/>
        <v/>
      </c>
      <c r="I10" s="34">
        <f t="shared" si="12"/>
        <v>8.3333333333333037E-3</v>
      </c>
      <c r="J10" s="13"/>
      <c r="K10" s="9">
        <f t="shared" si="9"/>
        <v>0.63055555555555542</v>
      </c>
      <c r="L10" s="10">
        <v>0.62569444444444444</v>
      </c>
      <c r="M10" s="26">
        <f t="shared" si="3"/>
        <v>-6.9999999999998153</v>
      </c>
      <c r="N10" s="36">
        <f t="shared" si="4"/>
        <v>-4.8611111111109828E-3</v>
      </c>
      <c r="O10" s="18" t="str">
        <f t="shared" si="5"/>
        <v/>
      </c>
      <c r="P10" s="34">
        <f t="shared" si="13"/>
        <v>7.6388888888888618E-3</v>
      </c>
      <c r="Q10" s="14"/>
      <c r="S10" s="40">
        <f t="shared" si="10"/>
        <v>0.18819444444444433</v>
      </c>
    </row>
    <row r="11" spans="1:21" ht="35.1" customHeight="1" x14ac:dyDescent="0.25">
      <c r="A11" s="22">
        <v>7</v>
      </c>
      <c r="B11" s="24" t="s">
        <v>42</v>
      </c>
      <c r="C11" s="9">
        <f t="shared" si="11"/>
        <v>0.44583333333333347</v>
      </c>
      <c r="D11" s="9">
        <f t="shared" si="7"/>
        <v>0.54097222222222208</v>
      </c>
      <c r="E11" s="10">
        <v>0.53749999999999998</v>
      </c>
      <c r="F11" s="26">
        <f t="shared" si="0"/>
        <v>-4.9999999999998215</v>
      </c>
      <c r="G11" s="34">
        <f t="shared" si="1"/>
        <v>-3.4722222222220989E-3</v>
      </c>
      <c r="H11" s="18" t="str">
        <f t="shared" si="8"/>
        <v/>
      </c>
      <c r="I11" s="34">
        <f t="shared" si="12"/>
        <v>8.3333333333333037E-3</v>
      </c>
      <c r="J11" s="13"/>
      <c r="K11" s="9">
        <f t="shared" si="9"/>
        <v>0.63888888888888873</v>
      </c>
      <c r="L11" s="10">
        <v>0.63124999999999998</v>
      </c>
      <c r="M11" s="26">
        <f t="shared" si="3"/>
        <v>-10.999999999999801</v>
      </c>
      <c r="N11" s="36">
        <f t="shared" si="4"/>
        <v>-7.6388888888887507E-3</v>
      </c>
      <c r="O11" s="18" t="str">
        <f t="shared" si="5"/>
        <v/>
      </c>
      <c r="P11" s="34">
        <f t="shared" si="13"/>
        <v>5.5555555555555358E-3</v>
      </c>
      <c r="Q11" s="14"/>
      <c r="S11" s="40">
        <f t="shared" si="10"/>
        <v>0.18541666666666651</v>
      </c>
    </row>
    <row r="12" spans="1:21" ht="35.1" customHeight="1" x14ac:dyDescent="0.25">
      <c r="A12" s="22">
        <v>8</v>
      </c>
      <c r="B12" s="24" t="s">
        <v>43</v>
      </c>
      <c r="C12" s="9">
        <f t="shared" si="11"/>
        <v>0.45416666666666683</v>
      </c>
      <c r="D12" s="9">
        <f t="shared" si="7"/>
        <v>0.54930555555555538</v>
      </c>
      <c r="E12" s="10">
        <v>0.54513888888888895</v>
      </c>
      <c r="F12" s="26">
        <f t="shared" si="0"/>
        <v>-5.9999999999996589</v>
      </c>
      <c r="G12" s="34">
        <f t="shared" si="1"/>
        <v>-4.1666666666664298E-3</v>
      </c>
      <c r="H12" s="18" t="str">
        <f t="shared" si="8"/>
        <v/>
      </c>
      <c r="I12" s="34">
        <f t="shared" si="12"/>
        <v>7.6388888888889728E-3</v>
      </c>
      <c r="J12" s="13"/>
      <c r="K12" s="9">
        <f t="shared" si="9"/>
        <v>0.64722222222222203</v>
      </c>
      <c r="L12" s="10">
        <v>0.64027777777777783</v>
      </c>
      <c r="M12" s="26">
        <f t="shared" si="3"/>
        <v>-9.999999999999643</v>
      </c>
      <c r="N12" s="36">
        <f t="shared" si="4"/>
        <v>-6.9444444444441977E-3</v>
      </c>
      <c r="O12" s="18" t="str">
        <f t="shared" si="5"/>
        <v/>
      </c>
      <c r="P12" s="34">
        <f t="shared" si="13"/>
        <v>9.0277777777778567E-3</v>
      </c>
      <c r="Q12" s="14"/>
      <c r="S12" s="40">
        <f t="shared" si="10"/>
        <v>0.18611111111111101</v>
      </c>
    </row>
    <row r="13" spans="1:21" ht="35.1" customHeight="1" x14ac:dyDescent="0.25">
      <c r="A13" s="22">
        <v>9</v>
      </c>
      <c r="B13" s="24" t="s">
        <v>44</v>
      </c>
      <c r="C13" s="9">
        <f t="shared" si="11"/>
        <v>0.46250000000000019</v>
      </c>
      <c r="D13" s="9">
        <f t="shared" si="7"/>
        <v>0.55763888888888868</v>
      </c>
      <c r="E13" s="10">
        <v>0.55347222222222225</v>
      </c>
      <c r="F13" s="26">
        <f t="shared" si="0"/>
        <v>-5.9999999999996589</v>
      </c>
      <c r="G13" s="34">
        <f t="shared" si="1"/>
        <v>-4.1666666666664298E-3</v>
      </c>
      <c r="H13" s="18" t="str">
        <f t="shared" si="8"/>
        <v/>
      </c>
      <c r="I13" s="34">
        <f t="shared" si="12"/>
        <v>8.3333333333333037E-3</v>
      </c>
      <c r="J13" s="13"/>
      <c r="K13" s="9">
        <f t="shared" si="9"/>
        <v>0.65555555555555534</v>
      </c>
      <c r="L13" s="10">
        <v>0.6479166666666667</v>
      </c>
      <c r="M13" s="26">
        <f t="shared" si="3"/>
        <v>-10.999999999999641</v>
      </c>
      <c r="N13" s="36">
        <f t="shared" si="4"/>
        <v>-7.6388888888886397E-3</v>
      </c>
      <c r="O13" s="18" t="str">
        <f t="shared" si="5"/>
        <v/>
      </c>
      <c r="P13" s="34">
        <f t="shared" si="13"/>
        <v>7.6388888888888618E-3</v>
      </c>
      <c r="Q13" s="14"/>
      <c r="S13" s="40">
        <f t="shared" si="10"/>
        <v>0.18541666666666651</v>
      </c>
    </row>
    <row r="14" spans="1:21" ht="35.1" customHeight="1" x14ac:dyDescent="0.25">
      <c r="A14" s="22">
        <v>10</v>
      </c>
      <c r="B14" s="24" t="s">
        <v>45</v>
      </c>
      <c r="C14" s="9">
        <f t="shared" si="11"/>
        <v>0.47083333333333355</v>
      </c>
      <c r="D14" s="9">
        <f t="shared" si="7"/>
        <v>0.56597222222222199</v>
      </c>
      <c r="E14" s="10">
        <v>0.55972222222222223</v>
      </c>
      <c r="F14" s="26">
        <f t="shared" si="0"/>
        <v>-8.9999999999996483</v>
      </c>
      <c r="G14" s="34">
        <f t="shared" si="1"/>
        <v>-6.2499999999997558E-3</v>
      </c>
      <c r="H14" s="18" t="str">
        <f t="shared" si="8"/>
        <v/>
      </c>
      <c r="I14" s="34">
        <f t="shared" si="12"/>
        <v>6.2499999999999778E-3</v>
      </c>
      <c r="J14" s="13"/>
      <c r="K14" s="9">
        <f t="shared" si="9"/>
        <v>0.66388888888888864</v>
      </c>
      <c r="L14" s="10">
        <v>0.65625</v>
      </c>
      <c r="M14" s="26">
        <f t="shared" si="3"/>
        <v>-10.999999999999641</v>
      </c>
      <c r="N14" s="36">
        <f t="shared" si="4"/>
        <v>-7.6388888888886397E-3</v>
      </c>
      <c r="O14" s="18" t="str">
        <f t="shared" si="5"/>
        <v/>
      </c>
      <c r="P14" s="34">
        <f t="shared" si="13"/>
        <v>8.3333333333333037E-3</v>
      </c>
      <c r="Q14" s="14"/>
      <c r="S14" s="40">
        <f t="shared" si="10"/>
        <v>0.18541666666666645</v>
      </c>
    </row>
    <row r="15" spans="1:21" ht="35.1" customHeight="1" x14ac:dyDescent="0.25">
      <c r="A15" s="22">
        <v>11</v>
      </c>
      <c r="B15" s="24" t="s">
        <v>46</v>
      </c>
      <c r="C15" s="9">
        <f t="shared" si="11"/>
        <v>0.47916666666666691</v>
      </c>
      <c r="D15" s="9">
        <f t="shared" si="7"/>
        <v>0.57430555555555529</v>
      </c>
      <c r="E15" s="10">
        <v>0.56805555555555554</v>
      </c>
      <c r="F15" s="26">
        <f t="shared" si="0"/>
        <v>-8.9999999999996483</v>
      </c>
      <c r="G15" s="34">
        <f t="shared" si="1"/>
        <v>-6.2499999999997558E-3</v>
      </c>
      <c r="H15" s="18" t="str">
        <f t="shared" si="8"/>
        <v/>
      </c>
      <c r="I15" s="34">
        <f t="shared" si="12"/>
        <v>8.3333333333333037E-3</v>
      </c>
      <c r="J15" s="13"/>
      <c r="K15" s="9">
        <f t="shared" si="9"/>
        <v>0.67222222222222194</v>
      </c>
      <c r="L15" s="10">
        <v>0.66527777777777775</v>
      </c>
      <c r="M15" s="26">
        <f t="shared" si="3"/>
        <v>-9.999999999999643</v>
      </c>
      <c r="N15" s="36">
        <f t="shared" si="4"/>
        <v>-6.9444444444441977E-3</v>
      </c>
      <c r="O15" s="18" t="str">
        <f t="shared" si="5"/>
        <v/>
      </c>
      <c r="P15" s="34">
        <f t="shared" si="13"/>
        <v>9.0277777777777457E-3</v>
      </c>
      <c r="Q15" s="14"/>
      <c r="S15" s="40">
        <f t="shared" si="10"/>
        <v>0.18611111111111084</v>
      </c>
    </row>
    <row r="16" spans="1:21" ht="35.1" customHeight="1" x14ac:dyDescent="0.25">
      <c r="A16" s="22">
        <v>12</v>
      </c>
      <c r="B16" s="24" t="s">
        <v>47</v>
      </c>
      <c r="C16" s="9">
        <f t="shared" si="11"/>
        <v>0.48750000000000027</v>
      </c>
      <c r="D16" s="9">
        <f t="shared" si="7"/>
        <v>0.5826388888888886</v>
      </c>
      <c r="E16" s="10">
        <v>0.57847222222222217</v>
      </c>
      <c r="F16" s="26">
        <f t="shared" si="0"/>
        <v>-5.9999999999996589</v>
      </c>
      <c r="G16" s="34">
        <f t="shared" si="1"/>
        <v>-4.1666666666664298E-3</v>
      </c>
      <c r="H16" s="18" t="str">
        <f t="shared" si="8"/>
        <v/>
      </c>
      <c r="I16" s="34">
        <f t="shared" si="12"/>
        <v>1.041666666666663E-2</v>
      </c>
      <c r="J16" s="13"/>
      <c r="K16" s="9">
        <f t="shared" si="9"/>
        <v>0.68055555555555525</v>
      </c>
      <c r="L16" s="10">
        <v>0.67222222222222217</v>
      </c>
      <c r="M16" s="26">
        <f t="shared" si="3"/>
        <v>-11.999999999999638</v>
      </c>
      <c r="N16" s="36">
        <f t="shared" si="4"/>
        <v>-8.3333333333330817E-3</v>
      </c>
      <c r="O16" s="18" t="str">
        <f t="shared" si="5"/>
        <v/>
      </c>
      <c r="P16" s="34">
        <f t="shared" si="13"/>
        <v>6.9444444444444198E-3</v>
      </c>
      <c r="Q16" s="14"/>
      <c r="S16" s="40">
        <f t="shared" si="10"/>
        <v>0.1847222222222219</v>
      </c>
    </row>
    <row r="17" spans="1:21" ht="35.1" customHeight="1" x14ac:dyDescent="0.25">
      <c r="A17" s="22">
        <v>13</v>
      </c>
      <c r="B17" s="24" t="s">
        <v>48</v>
      </c>
      <c r="C17" s="9">
        <f t="shared" si="11"/>
        <v>0.49583333333333363</v>
      </c>
      <c r="D17" s="9">
        <f t="shared" si="7"/>
        <v>0.5909722222222219</v>
      </c>
      <c r="E17" s="10">
        <v>0.59027777777777779</v>
      </c>
      <c r="F17" s="26">
        <f t="shared" si="0"/>
        <v>-0.99999999999951683</v>
      </c>
      <c r="G17" s="34">
        <f t="shared" si="1"/>
        <v>-6.9444444444410891E-4</v>
      </c>
      <c r="H17" s="18" t="str">
        <f t="shared" si="8"/>
        <v/>
      </c>
      <c r="I17" s="34">
        <f t="shared" si="12"/>
        <v>1.1805555555555625E-2</v>
      </c>
      <c r="J17" s="28"/>
      <c r="K17" s="9">
        <f t="shared" si="9"/>
        <v>0.68888888888888855</v>
      </c>
      <c r="L17" s="10">
        <v>0.68402777777777779</v>
      </c>
      <c r="M17" s="26">
        <f t="shared" si="3"/>
        <v>-6.9999999999994964</v>
      </c>
      <c r="N17" s="36">
        <f t="shared" si="4"/>
        <v>-4.8611111111107608E-3</v>
      </c>
      <c r="O17" s="18" t="str">
        <f t="shared" si="5"/>
        <v/>
      </c>
      <c r="P17" s="34">
        <f t="shared" si="13"/>
        <v>1.1805555555555625E-2</v>
      </c>
      <c r="Q17" s="14"/>
      <c r="S17" s="40">
        <f t="shared" si="10"/>
        <v>0.18819444444444416</v>
      </c>
    </row>
    <row r="18" spans="1:21" ht="35.1" customHeight="1" x14ac:dyDescent="0.25">
      <c r="A18" s="22">
        <v>14</v>
      </c>
      <c r="B18" s="24" t="s">
        <v>49</v>
      </c>
      <c r="C18" s="9">
        <f t="shared" si="11"/>
        <v>0.50416666666666698</v>
      </c>
      <c r="D18" s="9">
        <f t="shared" si="7"/>
        <v>0.5993055555555552</v>
      </c>
      <c r="E18" s="10">
        <v>0.6</v>
      </c>
      <c r="F18" s="43">
        <f t="shared" si="0"/>
        <v>1.0000000000004761</v>
      </c>
      <c r="G18" s="34">
        <f t="shared" si="1"/>
        <v>6.9444444444477504E-4</v>
      </c>
      <c r="H18" s="18">
        <f t="shared" si="8"/>
        <v>14</v>
      </c>
      <c r="I18" s="34">
        <f t="shared" si="12"/>
        <v>9.7222222222221877E-3</v>
      </c>
      <c r="J18" s="28"/>
      <c r="K18" s="9">
        <f t="shared" si="9"/>
        <v>0.69722222222222185</v>
      </c>
      <c r="L18" s="10">
        <v>0.69097222222222221</v>
      </c>
      <c r="M18" s="26">
        <f t="shared" si="3"/>
        <v>-8.9999999999994884</v>
      </c>
      <c r="N18" s="36">
        <f t="shared" si="4"/>
        <v>-6.2499999999996447E-3</v>
      </c>
      <c r="O18" s="18" t="str">
        <f t="shared" si="5"/>
        <v/>
      </c>
      <c r="P18" s="34">
        <f t="shared" si="13"/>
        <v>6.9444444444444198E-3</v>
      </c>
      <c r="Q18" s="14"/>
      <c r="S18" s="40">
        <f t="shared" si="10"/>
        <v>0.18680555555555522</v>
      </c>
    </row>
    <row r="19" spans="1:21" ht="35.1" customHeight="1" x14ac:dyDescent="0.25">
      <c r="A19" s="22">
        <v>15</v>
      </c>
      <c r="B19" s="24" t="s">
        <v>50</v>
      </c>
      <c r="C19" s="9">
        <f t="shared" si="11"/>
        <v>0.51250000000000029</v>
      </c>
      <c r="D19" s="9">
        <f t="shared" si="7"/>
        <v>0.60763888888888851</v>
      </c>
      <c r="E19" s="10">
        <v>0.60972222222222217</v>
      </c>
      <c r="F19" s="43">
        <f t="shared" si="0"/>
        <v>3.000000000000469</v>
      </c>
      <c r="G19" s="34">
        <f t="shared" si="1"/>
        <v>2.083333333333659E-3</v>
      </c>
      <c r="H19" s="18">
        <f t="shared" si="8"/>
        <v>14</v>
      </c>
      <c r="I19" s="34">
        <f t="shared" si="12"/>
        <v>9.7222222222221877E-3</v>
      </c>
      <c r="J19" s="28"/>
      <c r="K19" s="9">
        <f t="shared" si="9"/>
        <v>0.70555555555555516</v>
      </c>
      <c r="L19" s="10">
        <v>0.7006944444444444</v>
      </c>
      <c r="M19" s="26">
        <f t="shared" si="3"/>
        <v>-6.9999999999994964</v>
      </c>
      <c r="N19" s="36">
        <f t="shared" si="4"/>
        <v>-4.8611111111107608E-3</v>
      </c>
      <c r="O19" s="18" t="str">
        <f t="shared" si="5"/>
        <v/>
      </c>
      <c r="P19" s="34">
        <f t="shared" si="13"/>
        <v>9.7222222222221877E-3</v>
      </c>
      <c r="Q19" s="14"/>
      <c r="S19" s="40">
        <f t="shared" si="10"/>
        <v>0.18819444444444411</v>
      </c>
    </row>
    <row r="20" spans="1:21" ht="21.6" customHeight="1" thickBot="1" x14ac:dyDescent="0.3">
      <c r="A20" s="27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21" ht="23.4" thickBot="1" x14ac:dyDescent="0.45">
      <c r="A21"/>
      <c r="S21" s="42">
        <f>AVERAGE(S5:S20)</f>
        <v>0.18703703703703692</v>
      </c>
      <c r="U21" t="s">
        <v>55</v>
      </c>
    </row>
    <row r="22" spans="1:21" x14ac:dyDescent="0.25">
      <c r="A22"/>
    </row>
    <row r="23" spans="1:21" x14ac:dyDescent="0.25">
      <c r="A23"/>
      <c r="B23" s="30" t="s">
        <v>15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21" x14ac:dyDescent="0.25">
      <c r="A24"/>
      <c r="B24" t="s">
        <v>11</v>
      </c>
    </row>
    <row r="25" spans="1:21" x14ac:dyDescent="0.25">
      <c r="A25"/>
      <c r="B25" t="s">
        <v>16</v>
      </c>
    </row>
    <row r="26" spans="1:21" x14ac:dyDescent="0.25">
      <c r="A26"/>
    </row>
    <row r="27" spans="1:21" x14ac:dyDescent="0.25">
      <c r="A27"/>
    </row>
    <row r="28" spans="1:21" x14ac:dyDescent="0.25">
      <c r="A28"/>
    </row>
  </sheetData>
  <sheetProtection sheet="1" objects="1" scenarios="1"/>
  <mergeCells count="4">
    <mergeCell ref="A1:O1"/>
    <mergeCell ref="A2:O2"/>
    <mergeCell ref="B20:Q20"/>
    <mergeCell ref="B23:Q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Протокол 3.06.17</vt:lpstr>
      <vt:lpstr>Протокол 4.06.17</vt:lpstr>
      <vt:lpstr>'Протокол 3.06.17'!Область_печати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2017-04-27T14:23:00Z</cp:lastPrinted>
  <dcterms:created xsi:type="dcterms:W3CDTF">2014-08-28T08:12:32Z</dcterms:created>
  <dcterms:modified xsi:type="dcterms:W3CDTF">2017-06-05T10:14:02Z</dcterms:modified>
</cp:coreProperties>
</file>